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4\FAISMUN 2024\Financiero 2024\"/>
    </mc:Choice>
  </mc:AlternateContent>
  <bookViews>
    <workbookView xWindow="5280" yWindow="-210" windowWidth="18735" windowHeight="8295"/>
  </bookViews>
  <sheets>
    <sheet name="4to. Trimestre Cierre" sheetId="20" r:id="rId1"/>
    <sheet name="Hoja1" sheetId="22" r:id="rId2"/>
  </sheets>
  <calcPr calcId="162913"/>
</workbook>
</file>

<file path=xl/calcChain.xml><?xml version="1.0" encoding="utf-8"?>
<calcChain xmlns="http://schemas.openxmlformats.org/spreadsheetml/2006/main">
  <c r="O29" i="20" l="1"/>
  <c r="O30" i="20" s="1"/>
  <c r="N29" i="20"/>
  <c r="M29" i="20"/>
  <c r="M30" i="20" s="1"/>
  <c r="K29" i="20"/>
  <c r="K30" i="20" s="1"/>
  <c r="R28" i="20"/>
  <c r="Q28" i="20"/>
  <c r="P28" i="20"/>
  <c r="L28" i="20"/>
  <c r="R27" i="20"/>
  <c r="Q27" i="20"/>
  <c r="P27" i="20"/>
  <c r="R26" i="20"/>
  <c r="Q26" i="20"/>
  <c r="P26" i="20"/>
  <c r="R25" i="20"/>
  <c r="Q25" i="20"/>
  <c r="P25" i="20"/>
  <c r="R24" i="20"/>
  <c r="Q24" i="20"/>
  <c r="P24" i="20"/>
  <c r="R23" i="20"/>
  <c r="Q23" i="20"/>
  <c r="P23" i="20"/>
  <c r="R22" i="20"/>
  <c r="Q22" i="20"/>
  <c r="P22" i="20"/>
  <c r="R21" i="20"/>
  <c r="L21" i="20"/>
  <c r="R20" i="20"/>
  <c r="Q20" i="20"/>
  <c r="P20" i="20"/>
  <c r="L20" i="20"/>
  <c r="R19" i="20"/>
  <c r="L19" i="20"/>
  <c r="R18" i="20"/>
  <c r="Q18" i="20"/>
  <c r="P18" i="20"/>
  <c r="L18" i="20"/>
  <c r="R17" i="20"/>
  <c r="Q17" i="20"/>
  <c r="P17" i="20"/>
  <c r="L17" i="20"/>
  <c r="R16" i="20"/>
  <c r="Q16" i="20"/>
  <c r="P16" i="20"/>
  <c r="L16" i="20"/>
  <c r="R15" i="20"/>
  <c r="Q15" i="20"/>
  <c r="P15" i="20"/>
  <c r="L15" i="20"/>
  <c r="L29" i="20" s="1"/>
  <c r="Q29" i="20" l="1"/>
  <c r="P29" i="20"/>
  <c r="R29" i="20"/>
  <c r="R30" i="20" s="1"/>
  <c r="R32" i="20" s="1"/>
  <c r="O32" i="20"/>
  <c r="L30" i="20"/>
  <c r="L31" i="20"/>
  <c r="L32" i="20"/>
  <c r="K32" i="20"/>
  <c r="K31" i="20"/>
  <c r="M32" i="20"/>
  <c r="M31" i="20"/>
  <c r="O31" i="20"/>
  <c r="R31" i="20" l="1"/>
</calcChain>
</file>

<file path=xl/sharedStrings.xml><?xml version="1.0" encoding="utf-8"?>
<sst xmlns="http://schemas.openxmlformats.org/spreadsheetml/2006/main" count="140" uniqueCount="107">
  <si>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</si>
  <si>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</si>
  <si>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</si>
  <si>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</si>
  <si>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</si>
  <si>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</si>
  <si>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</si>
  <si>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</si>
  <si>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</si>
  <si>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</si>
  <si>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</si>
  <si>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</si>
  <si>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</si>
  <si>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</si>
  <si>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</si>
  <si>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</si>
  <si>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</si>
  <si>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</si>
  <si>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</si>
  <si>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</si>
  <si>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</si>
  <si>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</si>
  <si>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</si>
  <si>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LOCALIDAD</t>
  </si>
  <si>
    <t>INICIO</t>
  </si>
  <si>
    <t>TERMINO</t>
  </si>
  <si>
    <t>OBRA</t>
  </si>
  <si>
    <t>PROGRAMA</t>
  </si>
  <si>
    <t>O ACCIÒN</t>
  </si>
  <si>
    <t>TOTAL</t>
  </si>
  <si>
    <t>MPAL. REC. PROPIOS</t>
  </si>
  <si>
    <t>PARTICIPANTES</t>
  </si>
  <si>
    <t>DIRECTAMENTE</t>
  </si>
  <si>
    <t>MEDIDA</t>
  </si>
  <si>
    <t>CANTIDAD</t>
  </si>
  <si>
    <t>%</t>
  </si>
  <si>
    <t>REINTEGRO</t>
  </si>
  <si>
    <t>INVERSIÓN EJERCIDA (PESOS)</t>
  </si>
  <si>
    <t>CD. GUZMÁN</t>
  </si>
  <si>
    <t>FAISM RAMO 33 MPAL.</t>
  </si>
  <si>
    <t>Secretaría de Bienestar</t>
  </si>
  <si>
    <t>HOMBRES</t>
  </si>
  <si>
    <t>MUJERES</t>
  </si>
  <si>
    <r>
      <t>Localidad:</t>
    </r>
    <r>
      <rPr>
        <sz val="8"/>
        <rFont val="Arial"/>
        <family val="2"/>
      </rPr>
      <t xml:space="preserve"> 001. CIUDAD GUZMÁN.</t>
    </r>
  </si>
  <si>
    <t>Ret. 5 0/00</t>
  </si>
  <si>
    <t>Ret. 2 0/00</t>
  </si>
  <si>
    <t>FÍSICO</t>
  </si>
  <si>
    <t>140235R3301</t>
  </si>
  <si>
    <t>140235R3303</t>
  </si>
  <si>
    <t>140235R3304</t>
  </si>
  <si>
    <t>140235R3305</t>
  </si>
  <si>
    <t>140235R3306</t>
  </si>
  <si>
    <t>INCIDENCIA DEL PROYECTO</t>
  </si>
  <si>
    <t>0%</t>
  </si>
  <si>
    <t>URB.</t>
  </si>
  <si>
    <t>FOLIO S.R.F.T.</t>
  </si>
  <si>
    <t>FOLIO MIDS</t>
  </si>
  <si>
    <t>Encargado de la Hacienda Municipal</t>
  </si>
  <si>
    <t>JALISCO</t>
  </si>
  <si>
    <t>023</t>
  </si>
  <si>
    <t>ZAPOTLÁN EL GRANDE</t>
  </si>
  <si>
    <t>FONDO DE APORTACIONES PARA LA INFRAESRUCTURA SOCIAL MUNICIPAL</t>
  </si>
  <si>
    <t>*2024*</t>
  </si>
  <si>
    <t>ENERO/2024.</t>
  </si>
  <si>
    <t>DICIEMBRE/2024.</t>
  </si>
  <si>
    <t>COMP.</t>
  </si>
  <si>
    <t>2% DESARROLLO INSTITUCIONAL</t>
  </si>
  <si>
    <t>140235R3302</t>
  </si>
  <si>
    <t>140235R3307</t>
  </si>
  <si>
    <t>DIR.</t>
  </si>
  <si>
    <t>Lote</t>
  </si>
  <si>
    <t>ARQ. HORACIO CONTRERAS GARCÍA.</t>
  </si>
  <si>
    <t>M2.</t>
  </si>
  <si>
    <t>104887</t>
  </si>
  <si>
    <t>105022</t>
  </si>
  <si>
    <t>INST.</t>
  </si>
  <si>
    <t>JAL240202379324</t>
  </si>
  <si>
    <t>JAL240202379355</t>
  </si>
  <si>
    <t>Dirección General de Gestión de la Ciudad</t>
  </si>
  <si>
    <t>2,476.0</t>
  </si>
  <si>
    <t>2,569.0</t>
  </si>
  <si>
    <t>208004</t>
  </si>
  <si>
    <t>208223</t>
  </si>
  <si>
    <t>208352</t>
  </si>
  <si>
    <t>208642</t>
  </si>
  <si>
    <t>JAL240202379261</t>
  </si>
  <si>
    <t>JAL240202379038</t>
  </si>
  <si>
    <t>JAL240202379170</t>
  </si>
  <si>
    <t>JAL240202379142</t>
  </si>
  <si>
    <r>
      <t xml:space="preserve">CONSTRUCCIÓN DE CANCHA DE FUTBOL, EN EL </t>
    </r>
    <r>
      <rPr>
        <b/>
        <sz val="7"/>
        <rFont val="Arial"/>
        <family val="2"/>
      </rPr>
      <t>PARQUE INDEPENDENCIA</t>
    </r>
    <r>
      <rPr>
        <sz val="7"/>
        <rFont val="Arial"/>
        <family val="2"/>
      </rPr>
      <t xml:space="preserve"> UBICADO EN LA CALLE JILGUERO ENTRE LA CALLE ORIZABA Y LA CALLE ZITACUARO, EN LA COLONIA UNIÓN DE COLONOS INDEPENDENCIA, EN CIUDAD GUZMÁN, EN EL MUNICIPIO DE ZAPOTLÁN EL GRANDE JALISCO. </t>
    </r>
    <r>
      <rPr>
        <b/>
        <sz val="7"/>
        <rFont val="Arial"/>
        <family val="2"/>
      </rPr>
      <t>ZAP. 1402300010717</t>
    </r>
    <r>
      <rPr>
        <sz val="7"/>
        <rFont val="Arial"/>
        <family val="2"/>
      </rPr>
      <t>.</t>
    </r>
  </si>
  <si>
    <r>
      <t xml:space="preserve">REHABILITACIÓN DEL </t>
    </r>
    <r>
      <rPr>
        <b/>
        <sz val="7"/>
        <rFont val="Arial"/>
        <family val="2"/>
      </rPr>
      <t>PARQUE LEYES DE REFORMA</t>
    </r>
    <r>
      <rPr>
        <sz val="7"/>
        <rFont val="Arial"/>
        <family val="2"/>
      </rPr>
      <t xml:space="preserve"> UBICADO EN EL PREDIO SOBRE LA AV. ARQ. PEDRO RAMÍREZ VÁZQUEZ ENTRE LA CALLE PUERTO PEÑASCO Y LA CALLE PUERTO DE VERACRUZ EN LA COLONIA UNIÓN DE COLONOS, EN CD. GUZMÁN, EN EL MUNICIPIO DE ZAPOTLÁN EL GRANDE, JALISCO. </t>
    </r>
    <r>
      <rPr>
        <b/>
        <sz val="7"/>
        <rFont val="Arial"/>
        <family val="2"/>
      </rPr>
      <t>ZAP. 1402300010420.</t>
    </r>
  </si>
  <si>
    <r>
      <t xml:space="preserve">CONSTRUCCIÓN DE CANCHA DE FUTBOL RÁPIDO EN EL </t>
    </r>
    <r>
      <rPr>
        <b/>
        <sz val="7"/>
        <rFont val="Arial"/>
        <family val="2"/>
      </rPr>
      <t>PARQUE LEYES DE REFORMA</t>
    </r>
    <r>
      <rPr>
        <sz val="7"/>
        <rFont val="Arial"/>
        <family val="2"/>
      </rPr>
      <t xml:space="preserve"> UBICADO EN EL PREDIO SOBRE LA AV. ARQ. PEDRO RAMÍREZ VÁZQUEZ ENTRE LA CALLE PUERTO PEÑASCO Y LA CALLE PUERTO DE VERACRUZ EN LA COLONIA UNIÓN DE COLONOS, EN CD. GUZMÁN, EN EL MUNICIPIO DE ZAPOTLÁN EL GRANDE, JALISCO. </t>
    </r>
    <r>
      <rPr>
        <b/>
        <sz val="7"/>
        <rFont val="Arial"/>
        <family val="2"/>
      </rPr>
      <t>ZAP. 1402300010420.</t>
    </r>
  </si>
  <si>
    <r>
      <t xml:space="preserve">CONSTRUCCIÓN DE CANCHA DE FUTBOL, EN EL </t>
    </r>
    <r>
      <rPr>
        <b/>
        <sz val="7"/>
        <rFont val="Arial"/>
        <family val="2"/>
      </rPr>
      <t>PARQUE MIGUEL HIDALGO</t>
    </r>
    <r>
      <rPr>
        <sz val="7"/>
        <rFont val="Arial"/>
        <family val="2"/>
      </rPr>
      <t xml:space="preserve">, UBICADO EN EL CRUCE DE LA CALLE CONGRESO DE CHILPALZINGO Y LA CALLE HACIENDA DE CORRALEJO EN LA COLONIA MIGUEL HIDALGO, EN CIUDAD GUZMÁN, EN EL MUNICIPO DE ZAPOTLÁN EL GRANDE, JALISCO. </t>
    </r>
    <r>
      <rPr>
        <b/>
        <sz val="7"/>
        <rFont val="Arial"/>
        <family val="2"/>
      </rPr>
      <t>ZAP. 1402300010774.</t>
    </r>
  </si>
  <si>
    <r>
      <t xml:space="preserve">REHABILITACION DE LINEA DE DRENAJE SANITARIO Y RED DE AGUA POTABLE CON </t>
    </r>
    <r>
      <rPr>
        <b/>
        <sz val="7"/>
        <rFont val="Arial"/>
        <family val="2"/>
      </rPr>
      <t>SUSTITUCIÓN</t>
    </r>
    <r>
      <rPr>
        <sz val="7"/>
        <rFont val="Arial"/>
        <family val="2"/>
      </rPr>
      <t xml:space="preserve"> DE EMPEDRADO SIMPLE Y HUELLAS DE RODAMIENTO DE CONCRETO EN LA CALLE </t>
    </r>
    <r>
      <rPr>
        <b/>
        <sz val="7"/>
        <rFont val="Arial"/>
        <family val="2"/>
      </rPr>
      <t>FEDERICO E. IBARRA</t>
    </r>
    <r>
      <rPr>
        <sz val="7"/>
        <rFont val="Arial"/>
        <family val="2"/>
      </rPr>
      <t xml:space="preserve"> ENTRE LAS CALLES DE JOAQUIN AGUIRRE Y LA AV. CARLOS VILLASEÑOR  EN LA COLONIA CONSTITUYENTES EN CIUDAD GUZMÁN EN EL MUNICIPIO DE ZAPOTLÁN EL GRANDE, JALISCO. </t>
    </r>
    <r>
      <rPr>
        <b/>
        <sz val="7"/>
        <rFont val="Arial"/>
        <family val="2"/>
      </rPr>
      <t>ZAP. 1402300010257.</t>
    </r>
  </si>
  <si>
    <r>
      <t xml:space="preserve">REHABILITACION DE LINEA DE DRENAJE SANITARIO Y RED DE AGUA POTABLE CON </t>
    </r>
    <r>
      <rPr>
        <b/>
        <sz val="7"/>
        <rFont val="Arial"/>
        <family val="2"/>
      </rPr>
      <t>SUSTITUCIÓN</t>
    </r>
    <r>
      <rPr>
        <sz val="7"/>
        <rFont val="Arial"/>
        <family val="2"/>
      </rPr>
      <t xml:space="preserve"> DE EMPEDRADO SIMPLE Y HUELLAS DE RODAMIENTO DE CONCRETO EN LA CALLE </t>
    </r>
    <r>
      <rPr>
        <b/>
        <sz val="7"/>
        <rFont val="Arial"/>
        <family val="2"/>
      </rPr>
      <t>VALLE DEL REAL</t>
    </r>
    <r>
      <rPr>
        <sz val="7"/>
        <rFont val="Arial"/>
        <family val="2"/>
      </rPr>
      <t xml:space="preserve"> ENTRE LAS CALLES DE AV. CARLOS VILLASEÑOR Y LA CALLE VALLE DE OROZCO EN LA COLONIA VALLE DEL SUR EN CIUDAD GUZMÁN EN EL MUNICIPIO DE ZAPOTLÁN EL GRANDE, JALISCO. </t>
    </r>
    <r>
      <rPr>
        <b/>
        <sz val="7"/>
        <rFont val="Arial"/>
        <family val="2"/>
      </rPr>
      <t>ZAP. 1402300010810.</t>
    </r>
  </si>
  <si>
    <t>Presidente Municipal</t>
  </si>
  <si>
    <t>76.0%</t>
  </si>
  <si>
    <t>97.0%</t>
  </si>
  <si>
    <t>81.0%</t>
  </si>
  <si>
    <t>77.0%</t>
  </si>
  <si>
    <t>99.6%</t>
  </si>
  <si>
    <t>15/Enero/2025.</t>
  </si>
  <si>
    <t>LIC. MAGALI CASILLAS CONTRERAS</t>
  </si>
  <si>
    <t>LIC. VICTORIA GARCÍA CONTRERAS</t>
  </si>
  <si>
    <t>CUARTO</t>
  </si>
  <si>
    <t>OCTUBRE-DICIEMBRE</t>
  </si>
  <si>
    <t>15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</si>
</sst>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#,##0.00;[Red]#,##0.00"/>
    <numFmt numFmtId="165" formatCode="#,##0.0;[Red]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b/>
      <sz val="14"/>
      <color rgb="FFC00000"/>
      <name val="Arial"/>
      <family val="2"/>
    </font>
    <font>
      <b/>
      <sz val="6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1" fillId="0" borderId="3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7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10" fillId="0" borderId="33" xfId="0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8" xfId="0" applyNumberFormat="1" applyFont="1" applyFill="1" applyBorder="1" applyAlignment="1">
      <alignment horizontal="right"/>
    </xf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4" fillId="0" borderId="25" xfId="0" applyNumberFormat="1" applyFont="1" applyFill="1" applyBorder="1"/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1" fillId="0" borderId="28" xfId="0" applyFont="1" applyFill="1" applyBorder="1"/>
    <xf numFmtId="0" fontId="14" fillId="0" borderId="33" xfId="0" applyFont="1" applyFill="1" applyBorder="1" applyAlignment="1">
      <alignment horizontal="center" vertic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5" fillId="0" borderId="8" xfId="0" quotePrefix="1" applyNumberFormat="1" applyFont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164" fontId="17" fillId="0" borderId="35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justify" vertical="center"/>
    </xf>
    <xf numFmtId="164" fontId="6" fillId="0" borderId="33" xfId="0" applyNumberFormat="1" applyFont="1" applyFill="1" applyBorder="1" applyAlignment="1">
      <alignment horizontal="center" vertical="center" wrapText="1"/>
    </xf>
    <xf numFmtId="2" fontId="1" fillId="0" borderId="35" xfId="0" quotePrefix="1" applyNumberFormat="1" applyFont="1" applyFill="1" applyBorder="1" applyAlignment="1">
      <alignment horizontal="center" vertical="center" wrapText="1"/>
    </xf>
    <xf numFmtId="164" fontId="7" fillId="3" borderId="32" xfId="0" quotePrefix="1" applyNumberFormat="1" applyFont="1" applyFill="1" applyBorder="1"/>
    <xf numFmtId="164" fontId="7" fillId="3" borderId="33" xfId="0" applyNumberFormat="1" applyFont="1" applyFill="1" applyBorder="1"/>
    <xf numFmtId="164" fontId="7" fillId="3" borderId="35" xfId="0" applyNumberFormat="1" applyFont="1" applyFill="1" applyBorder="1"/>
    <xf numFmtId="165" fontId="1" fillId="0" borderId="34" xfId="0" applyNumberFormat="1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right" vertical="center"/>
    </xf>
    <xf numFmtId="0" fontId="18" fillId="0" borderId="36" xfId="0" quotePrefix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5" fontId="1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center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45" xfId="0" applyNumberFormat="1" applyFont="1" applyFill="1" applyBorder="1" applyAlignment="1">
      <alignment horizontal="right" wrapText="1"/>
    </xf>
    <xf numFmtId="164" fontId="1" fillId="4" borderId="32" xfId="0" applyNumberFormat="1" applyFont="1" applyFill="1" applyBorder="1" applyAlignment="1">
      <alignment horizontal="right"/>
    </xf>
    <xf numFmtId="164" fontId="1" fillId="4" borderId="33" xfId="0" applyNumberFormat="1" applyFont="1" applyFill="1" applyBorder="1" applyAlignment="1">
      <alignment horizontal="right"/>
    </xf>
    <xf numFmtId="164" fontId="17" fillId="4" borderId="3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2" fontId="1" fillId="4" borderId="35" xfId="0" quotePrefix="1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8" fillId="4" borderId="36" xfId="0" quotePrefix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right" wrapText="1"/>
    </xf>
    <xf numFmtId="0" fontId="6" fillId="4" borderId="3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 wrapText="1"/>
    </xf>
    <xf numFmtId="164" fontId="4" fillId="0" borderId="47" xfId="0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quotePrefix="1" applyFont="1"/>
    <xf numFmtId="0" fontId="10" fillId="4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5" fontId="1" fillId="4" borderId="33" xfId="0" applyNumberFormat="1" applyFont="1" applyFill="1" applyBorder="1" applyAlignment="1">
      <alignment horizontal="center" vertical="center"/>
    </xf>
    <xf numFmtId="0" fontId="18" fillId="4" borderId="21" xfId="0" quotePrefix="1" applyFont="1" applyFill="1" applyBorder="1" applyAlignment="1">
      <alignment horizontal="center" vertical="center" wrapText="1"/>
    </xf>
    <xf numFmtId="166" fontId="1" fillId="4" borderId="46" xfId="0" quotePrefix="1" applyNumberFormat="1" applyFont="1" applyFill="1" applyBorder="1" applyAlignment="1">
      <alignment horizontal="center" vertical="center" wrapText="1"/>
    </xf>
    <xf numFmtId="166" fontId="1" fillId="4" borderId="1" xfId="0" quotePrefix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>
      <alignment horizontal="right"/>
    </xf>
    <xf numFmtId="164" fontId="2" fillId="4" borderId="44" xfId="0" applyNumberFormat="1" applyFont="1" applyFill="1" applyBorder="1" applyAlignment="1">
      <alignment horizontal="right" wrapText="1"/>
    </xf>
    <xf numFmtId="15" fontId="19" fillId="4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76202</xdr:rowOff>
    </xdr:from>
    <xdr:to>
      <xdr:col>3</xdr:col>
      <xdr:colOff>438150</xdr:colOff>
      <xdr:row>5</xdr:row>
      <xdr:rowOff>0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14375" y="239488"/>
          <a:ext cx="1975757" cy="8626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Y37"/>
  <sheetViews>
    <sheetView tabSelected="1" zoomScale="140" zoomScaleNormal="140" workbookViewId="0"/>
  </sheetViews>
  <sheetFormatPr baseColWidth="10" defaultRowHeight="11.25" x14ac:dyDescent="0.2"/>
  <cols>
    <col min="1" max="1" width="10.7109375" style="1" customWidth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3.855468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89" customWidth="1"/>
    <col min="25" max="25" width="11.42578125" style="92"/>
    <col min="26" max="16384" width="11.42578125" style="1"/>
  </cols>
  <sheetData>
    <row r="1" spans="2:25" ht="12.75" x14ac:dyDescent="0.2">
      <c r="B1" s="162" t="s">
        <v>101</v>
      </c>
      <c r="C1" s="162"/>
      <c r="M1" s="84" t="s">
        <v>0</v>
      </c>
    </row>
    <row r="2" spans="2:25" ht="18" x14ac:dyDescent="0.25">
      <c r="F2" s="163" t="s">
        <v>40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  <c r="W2" s="3" t="s">
        <v>1</v>
      </c>
    </row>
    <row r="3" spans="2:25" ht="18.75" thickBot="1" x14ac:dyDescent="0.3"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/>
      <c r="W3" s="4" t="s">
        <v>2</v>
      </c>
    </row>
    <row r="4" spans="2:25" ht="18" x14ac:dyDescent="0.25">
      <c r="F4" s="167" t="s">
        <v>3</v>
      </c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5" t="s">
        <v>4</v>
      </c>
    </row>
    <row r="5" spans="2:25" ht="18.75" thickBot="1" x14ac:dyDescent="0.3">
      <c r="J5" s="53"/>
      <c r="M5" s="95" t="s">
        <v>62</v>
      </c>
      <c r="W5" s="6">
        <v>2024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47">
        <v>14</v>
      </c>
      <c r="F7" s="8" t="s">
        <v>58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61</v>
      </c>
      <c r="V8" s="15" t="s">
        <v>10</v>
      </c>
    </row>
    <row r="9" spans="2:25" x14ac:dyDescent="0.2">
      <c r="C9" s="13"/>
      <c r="D9" s="16" t="s">
        <v>11</v>
      </c>
      <c r="E9" s="148" t="s">
        <v>59</v>
      </c>
      <c r="F9" s="1" t="s">
        <v>60</v>
      </c>
      <c r="J9" s="13" t="s">
        <v>43</v>
      </c>
      <c r="N9" s="17" t="s">
        <v>12</v>
      </c>
      <c r="O9" s="157" t="s">
        <v>104</v>
      </c>
      <c r="Q9" s="16" t="s">
        <v>13</v>
      </c>
      <c r="R9" s="170" t="s">
        <v>105</v>
      </c>
      <c r="S9" s="170"/>
      <c r="V9" s="169" t="s">
        <v>106</v>
      </c>
      <c r="W9" s="170"/>
    </row>
    <row r="10" spans="2:25" ht="12" thickBot="1" x14ac:dyDescent="0.25"/>
    <row r="11" spans="2:25" ht="15" customHeight="1" x14ac:dyDescent="0.2">
      <c r="B11" s="187" t="s">
        <v>23</v>
      </c>
      <c r="C11" s="18"/>
      <c r="D11" s="19"/>
      <c r="E11" s="20"/>
      <c r="F11" s="20"/>
      <c r="G11" s="190" t="s">
        <v>52</v>
      </c>
      <c r="H11" s="190" t="s">
        <v>56</v>
      </c>
      <c r="I11" s="108"/>
      <c r="J11" s="18"/>
      <c r="K11" s="21"/>
      <c r="L11" s="22"/>
      <c r="M11" s="22"/>
      <c r="N11" s="23"/>
      <c r="O11" s="24"/>
      <c r="P11" s="25"/>
      <c r="Q11" s="25"/>
      <c r="R11" s="26"/>
      <c r="S11" s="193" t="s">
        <v>14</v>
      </c>
      <c r="T11" s="194"/>
      <c r="U11" s="27" t="s">
        <v>15</v>
      </c>
      <c r="V11" s="28"/>
      <c r="W11" s="29" t="s">
        <v>16</v>
      </c>
    </row>
    <row r="12" spans="2:25" ht="15" customHeight="1" x14ac:dyDescent="0.2">
      <c r="B12" s="188"/>
      <c r="C12" s="195" t="s">
        <v>17</v>
      </c>
      <c r="D12" s="196"/>
      <c r="E12" s="30" t="s">
        <v>18</v>
      </c>
      <c r="F12" s="31"/>
      <c r="G12" s="191"/>
      <c r="H12" s="191"/>
      <c r="I12" s="109" t="s">
        <v>55</v>
      </c>
      <c r="J12" s="32" t="s">
        <v>19</v>
      </c>
      <c r="K12" s="175" t="s">
        <v>20</v>
      </c>
      <c r="L12" s="176"/>
      <c r="M12" s="176"/>
      <c r="N12" s="177"/>
      <c r="O12" s="178" t="s">
        <v>37</v>
      </c>
      <c r="P12" s="179"/>
      <c r="Q12" s="179"/>
      <c r="R12" s="180"/>
      <c r="S12" s="181" t="s">
        <v>21</v>
      </c>
      <c r="T12" s="182"/>
      <c r="U12" s="30" t="s">
        <v>22</v>
      </c>
      <c r="V12" s="33"/>
      <c r="W12" s="34" t="s">
        <v>46</v>
      </c>
    </row>
    <row r="13" spans="2:25" s="42" customFormat="1" ht="17.25" thickBot="1" x14ac:dyDescent="0.3">
      <c r="B13" s="189"/>
      <c r="C13" s="35" t="s">
        <v>24</v>
      </c>
      <c r="D13" s="156" t="s">
        <v>25</v>
      </c>
      <c r="E13" s="81" t="s">
        <v>26</v>
      </c>
      <c r="F13" s="81" t="s">
        <v>27</v>
      </c>
      <c r="G13" s="192"/>
      <c r="H13" s="192"/>
      <c r="I13" s="110"/>
      <c r="J13" s="36" t="s">
        <v>28</v>
      </c>
      <c r="K13" s="37" t="s">
        <v>29</v>
      </c>
      <c r="L13" s="38" t="s">
        <v>39</v>
      </c>
      <c r="M13" s="38" t="s">
        <v>30</v>
      </c>
      <c r="N13" s="39" t="s">
        <v>31</v>
      </c>
      <c r="O13" s="40" t="s">
        <v>29</v>
      </c>
      <c r="P13" s="35" t="s">
        <v>44</v>
      </c>
      <c r="Q13" s="35" t="s">
        <v>45</v>
      </c>
      <c r="R13" s="96" t="s">
        <v>36</v>
      </c>
      <c r="S13" s="183" t="s">
        <v>32</v>
      </c>
      <c r="T13" s="184"/>
      <c r="U13" s="81" t="s">
        <v>33</v>
      </c>
      <c r="V13" s="158" t="s">
        <v>34</v>
      </c>
      <c r="W13" s="41" t="s">
        <v>35</v>
      </c>
      <c r="X13" s="90"/>
      <c r="Y13" s="93"/>
    </row>
    <row r="14" spans="2:25" s="42" customFormat="1" ht="5.25" customHeight="1" x14ac:dyDescent="0.25">
      <c r="B14" s="143"/>
      <c r="C14" s="143"/>
      <c r="D14" s="143"/>
      <c r="E14" s="143"/>
      <c r="F14" s="143"/>
      <c r="G14" s="144"/>
      <c r="H14" s="145"/>
      <c r="I14" s="145"/>
      <c r="J14" s="143"/>
      <c r="K14" s="144"/>
      <c r="L14" s="144"/>
      <c r="M14" s="144"/>
      <c r="N14" s="144"/>
      <c r="O14" s="143"/>
      <c r="P14" s="143"/>
      <c r="Q14" s="143"/>
      <c r="R14" s="146"/>
      <c r="S14" s="143" t="s">
        <v>41</v>
      </c>
      <c r="T14" s="143" t="s">
        <v>42</v>
      </c>
      <c r="U14" s="143"/>
      <c r="V14" s="144"/>
      <c r="W14" s="143"/>
      <c r="X14" s="90"/>
      <c r="Y14" s="93"/>
    </row>
    <row r="15" spans="2:25" s="42" customFormat="1" ht="37.5" customHeight="1" x14ac:dyDescent="0.2">
      <c r="B15" s="117" t="s">
        <v>38</v>
      </c>
      <c r="C15" s="118" t="s">
        <v>63</v>
      </c>
      <c r="D15" s="149" t="s">
        <v>64</v>
      </c>
      <c r="E15" s="119" t="s">
        <v>47</v>
      </c>
      <c r="F15" s="120" t="s">
        <v>54</v>
      </c>
      <c r="G15" s="121" t="s">
        <v>65</v>
      </c>
      <c r="H15" s="153" t="s">
        <v>81</v>
      </c>
      <c r="I15" s="134" t="s">
        <v>86</v>
      </c>
      <c r="J15" s="122" t="s">
        <v>89</v>
      </c>
      <c r="K15" s="161">
        <v>2100000</v>
      </c>
      <c r="L15" s="123">
        <f>K15</f>
        <v>2100000</v>
      </c>
      <c r="M15" s="123">
        <v>0</v>
      </c>
      <c r="N15" s="124">
        <v>0</v>
      </c>
      <c r="O15" s="159">
        <v>2100000</v>
      </c>
      <c r="P15" s="126">
        <f>O15/1.16*5/1000</f>
        <v>9051.7241379310362</v>
      </c>
      <c r="Q15" s="126">
        <f t="shared" ref="Q15:Q28" si="0">O15/1.16*2/1000</f>
        <v>3620.6896551724139</v>
      </c>
      <c r="R15" s="127">
        <f>K15-O15</f>
        <v>0</v>
      </c>
      <c r="S15" s="154" t="s">
        <v>79</v>
      </c>
      <c r="T15" s="155" t="s">
        <v>80</v>
      </c>
      <c r="U15" s="128" t="s">
        <v>72</v>
      </c>
      <c r="V15" s="129">
        <v>2077.4</v>
      </c>
      <c r="W15" s="130" t="s">
        <v>96</v>
      </c>
      <c r="X15" s="90"/>
      <c r="Y15" s="93"/>
    </row>
    <row r="16" spans="2:25" ht="48" customHeight="1" x14ac:dyDescent="0.2">
      <c r="B16" s="85" t="s">
        <v>38</v>
      </c>
      <c r="C16" s="94" t="s">
        <v>63</v>
      </c>
      <c r="D16" s="150" t="s">
        <v>64</v>
      </c>
      <c r="E16" s="87" t="s">
        <v>67</v>
      </c>
      <c r="F16" s="69" t="s">
        <v>54</v>
      </c>
      <c r="G16" s="99" t="s">
        <v>65</v>
      </c>
      <c r="H16" s="113" t="s">
        <v>82</v>
      </c>
      <c r="I16" s="113" t="s">
        <v>88</v>
      </c>
      <c r="J16" s="98" t="s">
        <v>90</v>
      </c>
      <c r="K16" s="160">
        <v>1616749.26</v>
      </c>
      <c r="L16" s="107">
        <f t="shared" ref="L16:L21" si="1">K16</f>
        <v>1616749.26</v>
      </c>
      <c r="M16" s="43">
        <v>0</v>
      </c>
      <c r="N16" s="52">
        <v>0</v>
      </c>
      <c r="O16" s="160">
        <v>1616749.26</v>
      </c>
      <c r="P16" s="43">
        <f t="shared" ref="P16:P28" si="2">O16/1.16*5/1000</f>
        <v>6968.7468103448282</v>
      </c>
      <c r="Q16" s="43">
        <f t="shared" si="0"/>
        <v>2787.4987241379313</v>
      </c>
      <c r="R16" s="97">
        <f t="shared" ref="R16:R27" si="3">K16-O16</f>
        <v>0</v>
      </c>
      <c r="S16" s="105">
        <v>2486</v>
      </c>
      <c r="T16" s="104">
        <v>2378</v>
      </c>
      <c r="U16" s="111" t="s">
        <v>72</v>
      </c>
      <c r="V16" s="114">
        <v>1706.53</v>
      </c>
      <c r="W16" s="100" t="s">
        <v>97</v>
      </c>
    </row>
    <row r="17" spans="2:24" ht="57" customHeight="1" x14ac:dyDescent="0.2">
      <c r="B17" s="131" t="s">
        <v>38</v>
      </c>
      <c r="C17" s="118" t="s">
        <v>63</v>
      </c>
      <c r="D17" s="149" t="s">
        <v>64</v>
      </c>
      <c r="E17" s="132" t="s">
        <v>48</v>
      </c>
      <c r="F17" s="133" t="s">
        <v>54</v>
      </c>
      <c r="G17" s="121" t="s">
        <v>65</v>
      </c>
      <c r="H17" s="134" t="s">
        <v>83</v>
      </c>
      <c r="I17" s="134" t="s">
        <v>87</v>
      </c>
      <c r="J17" s="122" t="s">
        <v>91</v>
      </c>
      <c r="K17" s="159">
        <v>2783250.74</v>
      </c>
      <c r="L17" s="123">
        <f t="shared" si="1"/>
        <v>2783250.74</v>
      </c>
      <c r="M17" s="126">
        <v>0</v>
      </c>
      <c r="N17" s="135">
        <v>0</v>
      </c>
      <c r="O17" s="159">
        <v>2783250.74</v>
      </c>
      <c r="P17" s="126">
        <f t="shared" si="2"/>
        <v>11996.770431034483</v>
      </c>
      <c r="Q17" s="126">
        <f t="shared" si="0"/>
        <v>4798.7081724137934</v>
      </c>
      <c r="R17" s="127">
        <f t="shared" si="3"/>
        <v>0</v>
      </c>
      <c r="S17" s="138">
        <v>2486</v>
      </c>
      <c r="T17" s="139">
        <v>2378</v>
      </c>
      <c r="U17" s="136" t="s">
        <v>72</v>
      </c>
      <c r="V17" s="137">
        <v>1242</v>
      </c>
      <c r="W17" s="130" t="s">
        <v>98</v>
      </c>
    </row>
    <row r="18" spans="2:24" ht="41.25" customHeight="1" x14ac:dyDescent="0.2">
      <c r="B18" s="85" t="s">
        <v>38</v>
      </c>
      <c r="C18" s="94" t="s">
        <v>63</v>
      </c>
      <c r="D18" s="150" t="s">
        <v>64</v>
      </c>
      <c r="E18" s="87" t="s">
        <v>49</v>
      </c>
      <c r="F18" s="69" t="s">
        <v>54</v>
      </c>
      <c r="G18" s="99" t="s">
        <v>65</v>
      </c>
      <c r="H18" s="113" t="s">
        <v>84</v>
      </c>
      <c r="I18" s="113" t="s">
        <v>85</v>
      </c>
      <c r="J18" s="98" t="s">
        <v>92</v>
      </c>
      <c r="K18" s="160">
        <v>2100000</v>
      </c>
      <c r="L18" s="107">
        <f t="shared" si="1"/>
        <v>2100000</v>
      </c>
      <c r="M18" s="43">
        <v>0</v>
      </c>
      <c r="N18" s="52">
        <v>0</v>
      </c>
      <c r="O18" s="160">
        <v>2100000</v>
      </c>
      <c r="P18" s="43">
        <f t="shared" si="2"/>
        <v>9051.7241379310362</v>
      </c>
      <c r="Q18" s="43">
        <f t="shared" si="0"/>
        <v>3620.6896551724139</v>
      </c>
      <c r="R18" s="97">
        <f t="shared" si="3"/>
        <v>0</v>
      </c>
      <c r="S18" s="105">
        <v>2881</v>
      </c>
      <c r="T18" s="104">
        <v>3000</v>
      </c>
      <c r="U18" s="111" t="s">
        <v>72</v>
      </c>
      <c r="V18" s="114">
        <v>2017.68</v>
      </c>
      <c r="W18" s="100" t="s">
        <v>99</v>
      </c>
    </row>
    <row r="19" spans="2:24" ht="56.25" customHeight="1" x14ac:dyDescent="0.2">
      <c r="B19" s="131" t="s">
        <v>38</v>
      </c>
      <c r="C19" s="118" t="s">
        <v>63</v>
      </c>
      <c r="D19" s="149" t="s">
        <v>64</v>
      </c>
      <c r="E19" s="132" t="s">
        <v>50</v>
      </c>
      <c r="F19" s="133" t="s">
        <v>54</v>
      </c>
      <c r="G19" s="121" t="s">
        <v>69</v>
      </c>
      <c r="H19" s="134" t="s">
        <v>73</v>
      </c>
      <c r="I19" s="134" t="s">
        <v>76</v>
      </c>
      <c r="J19" s="122" t="s">
        <v>93</v>
      </c>
      <c r="K19" s="159">
        <v>3450000</v>
      </c>
      <c r="L19" s="123">
        <f>K19</f>
        <v>3450000</v>
      </c>
      <c r="M19" s="126">
        <v>0</v>
      </c>
      <c r="N19" s="135">
        <v>0</v>
      </c>
      <c r="O19" s="159">
        <v>3450000</v>
      </c>
      <c r="P19" s="126">
        <v>0</v>
      </c>
      <c r="Q19" s="126">
        <v>0</v>
      </c>
      <c r="R19" s="127">
        <f t="shared" si="3"/>
        <v>0</v>
      </c>
      <c r="S19" s="138">
        <v>165</v>
      </c>
      <c r="T19" s="139">
        <v>166</v>
      </c>
      <c r="U19" s="136" t="s">
        <v>72</v>
      </c>
      <c r="V19" s="137">
        <v>1443.48</v>
      </c>
      <c r="W19" s="130">
        <v>0</v>
      </c>
    </row>
    <row r="20" spans="2:24" ht="57" customHeight="1" x14ac:dyDescent="0.2">
      <c r="B20" s="85" t="s">
        <v>38</v>
      </c>
      <c r="C20" s="94" t="s">
        <v>63</v>
      </c>
      <c r="D20" s="150" t="s">
        <v>64</v>
      </c>
      <c r="E20" s="87" t="s">
        <v>51</v>
      </c>
      <c r="F20" s="69" t="s">
        <v>54</v>
      </c>
      <c r="G20" s="99" t="s">
        <v>69</v>
      </c>
      <c r="H20" s="113" t="s">
        <v>74</v>
      </c>
      <c r="I20" s="113" t="s">
        <v>77</v>
      </c>
      <c r="J20" s="98" t="s">
        <v>94</v>
      </c>
      <c r="K20" s="160">
        <v>3095696.16</v>
      </c>
      <c r="L20" s="116">
        <f t="shared" si="1"/>
        <v>3095696.16</v>
      </c>
      <c r="M20" s="43">
        <v>0</v>
      </c>
      <c r="N20" s="52">
        <v>0</v>
      </c>
      <c r="O20" s="160">
        <v>3095696.16</v>
      </c>
      <c r="P20" s="43">
        <f t="shared" si="2"/>
        <v>13343.517931034483</v>
      </c>
      <c r="Q20" s="43">
        <f t="shared" si="0"/>
        <v>5337.407172413793</v>
      </c>
      <c r="R20" s="97">
        <f t="shared" si="3"/>
        <v>0</v>
      </c>
      <c r="S20" s="105">
        <v>167</v>
      </c>
      <c r="T20" s="104">
        <v>188</v>
      </c>
      <c r="U20" s="111" t="s">
        <v>72</v>
      </c>
      <c r="V20" s="114">
        <v>904.06</v>
      </c>
      <c r="W20" s="100" t="s">
        <v>53</v>
      </c>
    </row>
    <row r="21" spans="2:24" ht="57" customHeight="1" x14ac:dyDescent="0.2">
      <c r="B21" s="131" t="s">
        <v>38</v>
      </c>
      <c r="C21" s="118" t="s">
        <v>63</v>
      </c>
      <c r="D21" s="149" t="s">
        <v>64</v>
      </c>
      <c r="E21" s="132" t="s">
        <v>68</v>
      </c>
      <c r="F21" s="133" t="s">
        <v>75</v>
      </c>
      <c r="G21" s="151"/>
      <c r="H21" s="134"/>
      <c r="I21" s="134"/>
      <c r="J21" s="122" t="s">
        <v>66</v>
      </c>
      <c r="K21" s="159">
        <v>309095.84000000003</v>
      </c>
      <c r="L21" s="141">
        <f t="shared" si="1"/>
        <v>309095.84000000003</v>
      </c>
      <c r="M21" s="126">
        <v>0</v>
      </c>
      <c r="N21" s="135">
        <v>0</v>
      </c>
      <c r="O21" s="159">
        <v>307811.65000000002</v>
      </c>
      <c r="P21" s="126">
        <v>0</v>
      </c>
      <c r="Q21" s="126">
        <v>0</v>
      </c>
      <c r="R21" s="127">
        <f>K21-O21</f>
        <v>1284.1900000000023</v>
      </c>
      <c r="S21" s="138">
        <v>339</v>
      </c>
      <c r="T21" s="139">
        <v>217</v>
      </c>
      <c r="U21" s="136" t="s">
        <v>70</v>
      </c>
      <c r="V21" s="152">
        <v>1</v>
      </c>
      <c r="W21" s="130" t="s">
        <v>100</v>
      </c>
      <c r="X21" s="91"/>
    </row>
    <row r="22" spans="2:24" ht="49.5" customHeight="1" x14ac:dyDescent="0.2">
      <c r="B22" s="85"/>
      <c r="C22" s="94"/>
      <c r="D22" s="150"/>
      <c r="E22" s="87"/>
      <c r="F22" s="65"/>
      <c r="G22" s="99"/>
      <c r="H22" s="113"/>
      <c r="I22" s="113"/>
      <c r="J22" s="106"/>
      <c r="K22" s="44">
        <v>0</v>
      </c>
      <c r="L22" s="107">
        <v>0</v>
      </c>
      <c r="M22" s="43">
        <v>0</v>
      </c>
      <c r="N22" s="52">
        <v>0</v>
      </c>
      <c r="O22" s="44">
        <v>0</v>
      </c>
      <c r="P22" s="43">
        <f t="shared" si="2"/>
        <v>0</v>
      </c>
      <c r="Q22" s="43">
        <f t="shared" si="0"/>
        <v>0</v>
      </c>
      <c r="R22" s="97">
        <f>K22-O22</f>
        <v>0</v>
      </c>
      <c r="S22" s="105">
        <v>0</v>
      </c>
      <c r="T22" s="104">
        <v>0</v>
      </c>
      <c r="U22" s="111"/>
      <c r="V22" s="114">
        <v>0</v>
      </c>
      <c r="W22" s="100"/>
    </row>
    <row r="23" spans="2:24" ht="56.25" customHeight="1" x14ac:dyDescent="0.2">
      <c r="B23" s="131"/>
      <c r="C23" s="118"/>
      <c r="D23" s="149"/>
      <c r="E23" s="132"/>
      <c r="F23" s="140"/>
      <c r="G23" s="121"/>
      <c r="H23" s="134"/>
      <c r="I23" s="134"/>
      <c r="J23" s="122"/>
      <c r="K23" s="125">
        <v>0</v>
      </c>
      <c r="L23" s="123">
        <v>0</v>
      </c>
      <c r="M23" s="126">
        <v>0</v>
      </c>
      <c r="N23" s="135">
        <v>0</v>
      </c>
      <c r="O23" s="125">
        <v>0</v>
      </c>
      <c r="P23" s="126">
        <f t="shared" si="2"/>
        <v>0</v>
      </c>
      <c r="Q23" s="126">
        <f t="shared" si="0"/>
        <v>0</v>
      </c>
      <c r="R23" s="127">
        <f t="shared" si="3"/>
        <v>0</v>
      </c>
      <c r="S23" s="138">
        <v>0</v>
      </c>
      <c r="T23" s="139">
        <v>0</v>
      </c>
      <c r="U23" s="136"/>
      <c r="V23" s="137">
        <v>0</v>
      </c>
      <c r="W23" s="130"/>
    </row>
    <row r="24" spans="2:24" ht="48" customHeight="1" x14ac:dyDescent="0.2">
      <c r="B24" s="85"/>
      <c r="C24" s="94"/>
      <c r="D24" s="150"/>
      <c r="E24" s="87"/>
      <c r="F24" s="65"/>
      <c r="G24" s="99"/>
      <c r="H24" s="113"/>
      <c r="I24" s="113"/>
      <c r="J24" s="106"/>
      <c r="K24" s="44">
        <v>0</v>
      </c>
      <c r="L24" s="107">
        <v>0</v>
      </c>
      <c r="M24" s="43">
        <v>0</v>
      </c>
      <c r="N24" s="52">
        <v>0</v>
      </c>
      <c r="O24" s="44">
        <v>0</v>
      </c>
      <c r="P24" s="43">
        <f t="shared" si="2"/>
        <v>0</v>
      </c>
      <c r="Q24" s="43">
        <f t="shared" si="0"/>
        <v>0</v>
      </c>
      <c r="R24" s="97">
        <f t="shared" si="3"/>
        <v>0</v>
      </c>
      <c r="S24" s="105">
        <v>0</v>
      </c>
      <c r="T24" s="104">
        <v>0</v>
      </c>
      <c r="U24" s="111"/>
      <c r="V24" s="114">
        <v>0</v>
      </c>
      <c r="W24" s="100"/>
    </row>
    <row r="25" spans="2:24" ht="48" customHeight="1" x14ac:dyDescent="0.2">
      <c r="B25" s="131"/>
      <c r="C25" s="118"/>
      <c r="D25" s="149"/>
      <c r="E25" s="132"/>
      <c r="F25" s="140"/>
      <c r="G25" s="121"/>
      <c r="H25" s="134"/>
      <c r="I25" s="134"/>
      <c r="J25" s="142"/>
      <c r="K25" s="125">
        <v>0</v>
      </c>
      <c r="L25" s="123">
        <v>0</v>
      </c>
      <c r="M25" s="126">
        <v>0</v>
      </c>
      <c r="N25" s="135">
        <v>0</v>
      </c>
      <c r="O25" s="125">
        <v>0</v>
      </c>
      <c r="P25" s="126">
        <f t="shared" si="2"/>
        <v>0</v>
      </c>
      <c r="Q25" s="126">
        <f t="shared" si="0"/>
        <v>0</v>
      </c>
      <c r="R25" s="127">
        <f t="shared" si="3"/>
        <v>0</v>
      </c>
      <c r="S25" s="138">
        <v>0</v>
      </c>
      <c r="T25" s="139">
        <v>0</v>
      </c>
      <c r="U25" s="136"/>
      <c r="V25" s="137">
        <v>0</v>
      </c>
      <c r="W25" s="130"/>
    </row>
    <row r="26" spans="2:24" ht="48" customHeight="1" x14ac:dyDescent="0.2">
      <c r="B26" s="85"/>
      <c r="C26" s="94"/>
      <c r="D26" s="150"/>
      <c r="E26" s="87"/>
      <c r="F26" s="65"/>
      <c r="G26" s="99"/>
      <c r="H26" s="113"/>
      <c r="I26" s="113"/>
      <c r="J26" s="106"/>
      <c r="K26" s="44">
        <v>0</v>
      </c>
      <c r="L26" s="107">
        <v>0</v>
      </c>
      <c r="M26" s="43">
        <v>0</v>
      </c>
      <c r="N26" s="52">
        <v>0</v>
      </c>
      <c r="O26" s="44">
        <v>0</v>
      </c>
      <c r="P26" s="43">
        <f t="shared" si="2"/>
        <v>0</v>
      </c>
      <c r="Q26" s="43">
        <f t="shared" si="0"/>
        <v>0</v>
      </c>
      <c r="R26" s="97">
        <f t="shared" si="3"/>
        <v>0</v>
      </c>
      <c r="S26" s="105">
        <v>0</v>
      </c>
      <c r="T26" s="104">
        <v>0</v>
      </c>
      <c r="U26" s="111"/>
      <c r="V26" s="115">
        <v>0</v>
      </c>
      <c r="W26" s="100"/>
    </row>
    <row r="27" spans="2:24" ht="48" customHeight="1" x14ac:dyDescent="0.2">
      <c r="B27" s="131"/>
      <c r="C27" s="118"/>
      <c r="D27" s="149"/>
      <c r="E27" s="132"/>
      <c r="F27" s="140"/>
      <c r="G27" s="121"/>
      <c r="H27" s="134"/>
      <c r="I27" s="134"/>
      <c r="J27" s="142"/>
      <c r="K27" s="125">
        <v>0</v>
      </c>
      <c r="L27" s="141">
        <v>0</v>
      </c>
      <c r="M27" s="126">
        <v>0</v>
      </c>
      <c r="N27" s="135">
        <v>0</v>
      </c>
      <c r="O27" s="125">
        <v>0</v>
      </c>
      <c r="P27" s="126">
        <f t="shared" si="2"/>
        <v>0</v>
      </c>
      <c r="Q27" s="126">
        <f t="shared" si="0"/>
        <v>0</v>
      </c>
      <c r="R27" s="127">
        <f t="shared" si="3"/>
        <v>0</v>
      </c>
      <c r="S27" s="138">
        <v>0</v>
      </c>
      <c r="T27" s="139">
        <v>0</v>
      </c>
      <c r="U27" s="136"/>
      <c r="V27" s="137">
        <v>0</v>
      </c>
      <c r="W27" s="130"/>
    </row>
    <row r="28" spans="2:24" ht="48.75" customHeight="1" x14ac:dyDescent="0.2">
      <c r="B28" s="85"/>
      <c r="C28" s="69"/>
      <c r="D28" s="150"/>
      <c r="E28" s="87"/>
      <c r="F28" s="65"/>
      <c r="G28" s="99"/>
      <c r="H28" s="113"/>
      <c r="I28" s="113"/>
      <c r="J28" s="98"/>
      <c r="K28" s="44">
        <v>0</v>
      </c>
      <c r="L28" s="116">
        <f t="shared" ref="L28" si="4">K28</f>
        <v>0</v>
      </c>
      <c r="M28" s="43">
        <v>0</v>
      </c>
      <c r="N28" s="52">
        <v>0</v>
      </c>
      <c r="O28" s="44">
        <v>0</v>
      </c>
      <c r="P28" s="43">
        <f t="shared" si="2"/>
        <v>0</v>
      </c>
      <c r="Q28" s="43">
        <f t="shared" si="0"/>
        <v>0</v>
      </c>
      <c r="R28" s="97">
        <f>K28-O28</f>
        <v>0</v>
      </c>
      <c r="S28" s="112">
        <v>0</v>
      </c>
      <c r="T28" s="104">
        <v>0</v>
      </c>
      <c r="U28" s="111"/>
      <c r="V28" s="114">
        <v>0</v>
      </c>
      <c r="W28" s="100"/>
    </row>
    <row r="29" spans="2:24" ht="12" thickBot="1" x14ac:dyDescent="0.25">
      <c r="B29" s="54"/>
      <c r="C29" s="55"/>
      <c r="D29" s="56"/>
      <c r="E29" s="57"/>
      <c r="F29" s="58"/>
      <c r="G29" s="66"/>
      <c r="H29" s="86"/>
      <c r="I29" s="86"/>
      <c r="J29" s="59"/>
      <c r="K29" s="60">
        <f t="shared" ref="K29:R29" si="5">SUM(K15:K28)</f>
        <v>15454792</v>
      </c>
      <c r="L29" s="61">
        <f t="shared" si="5"/>
        <v>15454792</v>
      </c>
      <c r="M29" s="61">
        <f t="shared" si="5"/>
        <v>0</v>
      </c>
      <c r="N29" s="62">
        <f t="shared" si="5"/>
        <v>0</v>
      </c>
      <c r="O29" s="60">
        <f t="shared" si="5"/>
        <v>15453507.810000001</v>
      </c>
      <c r="P29" s="61">
        <f>SUM(P15:P28)</f>
        <v>50412.483448275867</v>
      </c>
      <c r="Q29" s="61">
        <f t="shared" si="5"/>
        <v>20164.993379310345</v>
      </c>
      <c r="R29" s="62">
        <f t="shared" si="5"/>
        <v>1284.1900000000023</v>
      </c>
      <c r="S29" s="80"/>
      <c r="T29" s="63"/>
      <c r="U29" s="55"/>
      <c r="V29" s="64"/>
      <c r="W29" s="88"/>
    </row>
    <row r="30" spans="2:24" x14ac:dyDescent="0.2">
      <c r="B30" s="45"/>
      <c r="C30" s="45"/>
      <c r="D30" s="45"/>
      <c r="E30" s="45"/>
      <c r="F30" s="45"/>
      <c r="G30" s="47"/>
      <c r="H30" s="45"/>
      <c r="I30" s="45"/>
      <c r="J30" s="46"/>
      <c r="K30" s="75">
        <f>K29</f>
        <v>15454792</v>
      </c>
      <c r="L30" s="76">
        <f>L29</f>
        <v>15454792</v>
      </c>
      <c r="M30" s="77">
        <f>M29</f>
        <v>0</v>
      </c>
      <c r="N30" s="70">
        <v>0</v>
      </c>
      <c r="O30" s="75">
        <f>O29</f>
        <v>15453507.810000001</v>
      </c>
      <c r="P30" s="76">
        <v>0</v>
      </c>
      <c r="Q30" s="77">
        <v>0</v>
      </c>
      <c r="R30" s="70">
        <f>R29</f>
        <v>1284.1900000000023</v>
      </c>
      <c r="S30" s="67"/>
      <c r="T30" s="47"/>
      <c r="U30" s="45"/>
      <c r="V30" s="48"/>
      <c r="W30" s="45"/>
    </row>
    <row r="31" spans="2:24" x14ac:dyDescent="0.2">
      <c r="B31" s="45"/>
      <c r="C31" s="45"/>
      <c r="D31" s="45"/>
      <c r="E31" s="45"/>
      <c r="F31" s="45"/>
      <c r="G31" s="47"/>
      <c r="H31" s="45"/>
      <c r="I31" s="45"/>
      <c r="J31" s="46"/>
      <c r="K31" s="101">
        <f>K29</f>
        <v>15454792</v>
      </c>
      <c r="L31" s="102">
        <f>L29</f>
        <v>15454792</v>
      </c>
      <c r="M31" s="102">
        <f>M29</f>
        <v>0</v>
      </c>
      <c r="N31" s="103">
        <v>0</v>
      </c>
      <c r="O31" s="101">
        <f>O29</f>
        <v>15453507.810000001</v>
      </c>
      <c r="P31" s="102">
        <v>0</v>
      </c>
      <c r="Q31" s="102">
        <v>0</v>
      </c>
      <c r="R31" s="103">
        <f>R30</f>
        <v>1284.1900000000023</v>
      </c>
      <c r="S31" s="68"/>
      <c r="T31" s="47"/>
      <c r="U31" s="45"/>
      <c r="V31" s="47"/>
      <c r="W31" s="45"/>
    </row>
    <row r="32" spans="2:24" ht="12" thickBot="1" x14ac:dyDescent="0.25">
      <c r="B32" s="45"/>
      <c r="C32" s="45"/>
      <c r="D32" s="45"/>
      <c r="E32" s="45"/>
      <c r="F32" s="83"/>
      <c r="G32" s="83"/>
      <c r="H32" s="83"/>
      <c r="I32" s="83"/>
      <c r="J32" s="46"/>
      <c r="K32" s="78">
        <f>K29</f>
        <v>15454792</v>
      </c>
      <c r="L32" s="79">
        <f>L29</f>
        <v>15454792</v>
      </c>
      <c r="M32" s="79">
        <f>M29</f>
        <v>0</v>
      </c>
      <c r="N32" s="71">
        <v>0</v>
      </c>
      <c r="O32" s="78">
        <f>O29</f>
        <v>15453507.810000001</v>
      </c>
      <c r="P32" s="79">
        <v>0</v>
      </c>
      <c r="Q32" s="79">
        <v>0</v>
      </c>
      <c r="R32" s="71">
        <f>R30</f>
        <v>1284.1900000000023</v>
      </c>
      <c r="S32" s="67"/>
      <c r="T32" s="47"/>
      <c r="U32" s="45"/>
      <c r="V32" s="47"/>
      <c r="W32" s="45"/>
    </row>
    <row r="33" spans="2:23" x14ac:dyDescent="0.2">
      <c r="B33" s="45"/>
      <c r="C33" s="45"/>
      <c r="D33" s="45"/>
      <c r="E33" s="45"/>
      <c r="F33" s="83"/>
      <c r="G33" s="83"/>
      <c r="H33" s="83"/>
      <c r="I33" s="83"/>
      <c r="J33" s="46"/>
      <c r="K33" s="82"/>
      <c r="L33" s="82"/>
      <c r="M33" s="82"/>
      <c r="N33" s="82"/>
      <c r="O33" s="82"/>
      <c r="P33" s="82"/>
      <c r="Q33" s="82"/>
      <c r="R33" s="82"/>
      <c r="S33" s="67"/>
      <c r="T33" s="47"/>
      <c r="U33" s="45"/>
      <c r="V33" s="47"/>
      <c r="W33" s="45"/>
    </row>
    <row r="34" spans="2:23" x14ac:dyDescent="0.2">
      <c r="B34" s="45"/>
      <c r="C34" s="45"/>
      <c r="D34" s="45"/>
      <c r="E34" s="45"/>
      <c r="F34" s="83"/>
      <c r="G34" s="83"/>
      <c r="H34" s="83"/>
      <c r="I34" s="83"/>
      <c r="J34" s="46"/>
      <c r="K34" s="82"/>
      <c r="L34" s="82"/>
      <c r="M34" s="82"/>
      <c r="N34" s="82"/>
      <c r="O34" s="82"/>
      <c r="P34" s="82"/>
      <c r="Q34" s="82"/>
      <c r="R34" s="82"/>
      <c r="S34" s="67"/>
      <c r="T34" s="47"/>
      <c r="U34" s="45"/>
      <c r="V34" s="47"/>
      <c r="W34" s="45"/>
    </row>
    <row r="35" spans="2:23" x14ac:dyDescent="0.2">
      <c r="F35" s="72"/>
      <c r="G35" s="73"/>
      <c r="H35" s="74"/>
      <c r="I35" s="74"/>
      <c r="L35" s="49"/>
      <c r="T35" s="2"/>
    </row>
    <row r="36" spans="2:23" ht="12" x14ac:dyDescent="0.2">
      <c r="B36" s="185" t="s">
        <v>102</v>
      </c>
      <c r="C36" s="185"/>
      <c r="D36" s="185"/>
      <c r="E36" s="50"/>
      <c r="F36" s="72"/>
      <c r="G36" s="73"/>
      <c r="H36" s="74"/>
      <c r="I36" s="74"/>
      <c r="J36" s="50"/>
      <c r="K36" s="51"/>
      <c r="L36" s="51"/>
      <c r="M36" s="185" t="s">
        <v>103</v>
      </c>
      <c r="N36" s="185"/>
      <c r="O36" s="185"/>
      <c r="P36" s="185"/>
      <c r="Q36" s="185"/>
      <c r="R36" s="186" t="s">
        <v>71</v>
      </c>
      <c r="S36" s="186"/>
      <c r="T36" s="186"/>
      <c r="U36" s="186"/>
      <c r="V36" s="186"/>
      <c r="W36" s="186"/>
    </row>
    <row r="37" spans="2:23" ht="15" customHeight="1" x14ac:dyDescent="0.2">
      <c r="B37" s="171" t="s">
        <v>95</v>
      </c>
      <c r="C37" s="171"/>
      <c r="D37" s="171"/>
      <c r="F37" s="72"/>
      <c r="G37" s="73"/>
      <c r="H37" s="74"/>
      <c r="I37" s="74"/>
      <c r="K37" s="15"/>
      <c r="M37" s="172" t="s">
        <v>57</v>
      </c>
      <c r="N37" s="173"/>
      <c r="O37" s="173"/>
      <c r="P37" s="173"/>
      <c r="Q37" s="173"/>
      <c r="R37" s="174" t="s">
        <v>78</v>
      </c>
      <c r="S37" s="174"/>
      <c r="T37" s="174"/>
      <c r="U37" s="174"/>
      <c r="V37" s="174"/>
      <c r="W37" s="174"/>
    </row>
  </sheetData>
  <mergeCells count="21">
    <mergeCell ref="B37:D37"/>
    <mergeCell ref="M37:Q37"/>
    <mergeCell ref="R37:W37"/>
    <mergeCell ref="R9:S9"/>
    <mergeCell ref="K12:N12"/>
    <mergeCell ref="O12:R12"/>
    <mergeCell ref="S12:T12"/>
    <mergeCell ref="S13:T13"/>
    <mergeCell ref="B36:D36"/>
    <mergeCell ref="M36:Q36"/>
    <mergeCell ref="R36:W36"/>
    <mergeCell ref="B11:B13"/>
    <mergeCell ref="G11:G13"/>
    <mergeCell ref="H11:H13"/>
    <mergeCell ref="S11:T11"/>
    <mergeCell ref="C12:D12"/>
    <mergeCell ref="B1:C1"/>
    <mergeCell ref="F2:V2"/>
    <mergeCell ref="F3:V3"/>
    <mergeCell ref="F4:V4"/>
    <mergeCell ref="V9:W9"/>
  </mergeCells>
  <pageMargins left="0.25" right="0.25" top="0.75" bottom="0.75" header="0.3" footer="0.3"/>
  <pageSetup paperSize="3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4to. Trimestre Cierre</vt:lpstr>
      <vt:lpstr>Hoja1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Moises Guitierrez Lascano</cp:lastModifiedBy>
  <cp:lastPrinted>2024-10-22T16:22:36Z</cp:lastPrinted>
  <dcterms:created xsi:type="dcterms:W3CDTF">2013-03-25T18:11:59Z</dcterms:created>
  <dcterms:modified xsi:type="dcterms:W3CDTF">2025-02-10T15:07:51Z</dcterms:modified>
</cp:coreProperties>
</file>